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do/git/materials/SIA/"/>
    </mc:Choice>
  </mc:AlternateContent>
  <xr:revisionPtr revIDLastSave="0" documentId="13_ncr:1_{2B1E85F6-7F86-494E-9FB0-26445C487402}" xr6:coauthVersionLast="45" xr6:coauthVersionMax="45" xr10:uidLastSave="{00000000-0000-0000-0000-000000000000}"/>
  <bookViews>
    <workbookView xWindow="0" yWindow="460" windowWidth="28800" windowHeight="16660" xr2:uid="{0EBF326B-4B0F-8744-B22E-C01FA44BE0DB}"/>
  </bookViews>
  <sheets>
    <sheet name="UUCP" sheetId="2" r:id="rId1"/>
    <sheet name="Tech factors" sheetId="3" r:id="rId2"/>
    <sheet name="Environmental factos" sheetId="4" r:id="rId3"/>
    <sheet name="Effor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5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H6" i="5"/>
  <c r="H5" i="5"/>
  <c r="E3" i="4"/>
  <c r="E4" i="4"/>
  <c r="E5" i="4"/>
  <c r="E6" i="4"/>
  <c r="E7" i="4"/>
  <c r="E8" i="4"/>
  <c r="E9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2" i="3"/>
  <c r="D2" i="2"/>
  <c r="F2" i="2" l="1"/>
  <c r="B6" i="5"/>
  <c r="B8" i="5" s="1"/>
  <c r="E5" i="5"/>
  <c r="E6" i="5" s="1"/>
  <c r="E8" i="5"/>
  <c r="E9" i="5" s="1"/>
  <c r="H7" i="5"/>
  <c r="H9" i="5" s="1"/>
  <c r="B12" i="5" l="1"/>
  <c r="B14" i="5" s="1"/>
  <c r="B16" i="5" s="1"/>
  <c r="B20" i="5" l="1"/>
</calcChain>
</file>

<file path=xl/sharedStrings.xml><?xml version="1.0" encoding="utf-8"?>
<sst xmlns="http://schemas.openxmlformats.org/spreadsheetml/2006/main" count="85" uniqueCount="80">
  <si>
    <t>Weight</t>
  </si>
  <si>
    <t>UC</t>
  </si>
  <si>
    <t>Transactions</t>
  </si>
  <si>
    <t>Factor</t>
  </si>
  <si>
    <t>Description</t>
  </si>
  <si>
    <t>Rating (0-5)</t>
  </si>
  <si>
    <t>TF (W*R)</t>
  </si>
  <si>
    <t>T1</t>
  </si>
  <si>
    <t>Distributed System</t>
  </si>
  <si>
    <t>T2</t>
  </si>
  <si>
    <t>Response time</t>
  </si>
  <si>
    <t>T3</t>
  </si>
  <si>
    <t>End User Efficiency</t>
  </si>
  <si>
    <t>T4</t>
  </si>
  <si>
    <t>Complex Internal Processing</t>
  </si>
  <si>
    <t>T5</t>
  </si>
  <si>
    <t>Reusable Code</t>
  </si>
  <si>
    <t>T6</t>
  </si>
  <si>
    <t>Easy to install</t>
  </si>
  <si>
    <t>T7</t>
  </si>
  <si>
    <t>Easy to use</t>
  </si>
  <si>
    <t>T8</t>
  </si>
  <si>
    <t>Cross-platform support</t>
  </si>
  <si>
    <t>T9</t>
  </si>
  <si>
    <t>Easy to change</t>
  </si>
  <si>
    <t>T10</t>
  </si>
  <si>
    <t>Concurrent</t>
  </si>
  <si>
    <t>T11</t>
  </si>
  <si>
    <t>Includes Security Features</t>
  </si>
  <si>
    <t>T12</t>
  </si>
  <si>
    <t>Provides Access for 3rd parties</t>
  </si>
  <si>
    <t>T13</t>
  </si>
  <si>
    <t>User Training Required</t>
  </si>
  <si>
    <t>EF (W*R)</t>
  </si>
  <si>
    <t>F1</t>
  </si>
  <si>
    <t>Familiarity With The Project</t>
  </si>
  <si>
    <t>F2</t>
  </si>
  <si>
    <t>Application Experience</t>
  </si>
  <si>
    <t>F3</t>
  </si>
  <si>
    <t>Object Oriented Experience</t>
  </si>
  <si>
    <t>F4</t>
  </si>
  <si>
    <t>Lead Analyst Capability</t>
  </si>
  <si>
    <t>F5</t>
  </si>
  <si>
    <t>Motivation</t>
  </si>
  <si>
    <t>F6</t>
  </si>
  <si>
    <t>Stable requirements</t>
  </si>
  <si>
    <t>F7</t>
  </si>
  <si>
    <t>Part Time Workers</t>
  </si>
  <si>
    <t>F8</t>
  </si>
  <si>
    <t>Difficulty of programming language</t>
  </si>
  <si>
    <t>UUCP</t>
  </si>
  <si>
    <t>AW</t>
  </si>
  <si>
    <t>UCW</t>
  </si>
  <si>
    <t>T Factor</t>
  </si>
  <si>
    <t>E Factor</t>
  </si>
  <si>
    <t>ECF</t>
  </si>
  <si>
    <t>TCF</t>
  </si>
  <si>
    <t>UCP</t>
  </si>
  <si>
    <t>n1</t>
  </si>
  <si>
    <t>n2</t>
  </si>
  <si>
    <t>n1+n2</t>
  </si>
  <si>
    <t>Productivity</t>
  </si>
  <si>
    <t>PH / UCP</t>
  </si>
  <si>
    <t>Effort</t>
  </si>
  <si>
    <t>€/day</t>
  </si>
  <si>
    <t xml:space="preserve">Person cost </t>
  </si>
  <si>
    <t>Total cost</t>
  </si>
  <si>
    <t>person hours</t>
  </si>
  <si>
    <t>person days</t>
  </si>
  <si>
    <t>Effort Computation</t>
  </si>
  <si>
    <t>Software Size</t>
  </si>
  <si>
    <t>Context factors</t>
  </si>
  <si>
    <t>Productivity norms</t>
  </si>
  <si>
    <t>equivalent to</t>
  </si>
  <si>
    <t>Actors Weight</t>
  </si>
  <si>
    <t>PN1</t>
  </si>
  <si>
    <t>PN2</t>
  </si>
  <si>
    <t>PN3</t>
  </si>
  <si>
    <t>UC Weight</t>
  </si>
  <si>
    <t>nome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</si>
</sst>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2" fontId="2" fillId="0" borderId="0" xfId="0" applyNumberFormat="1" applyFont="1"/>
    <xf numFmtId="164" fontId="2" fillId="0" borderId="0" xfId="1" applyFont="1"/>
    <xf numFmtId="0" fontId="3" fillId="0" borderId="0" xfId="0" applyFont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2" fontId="0" fillId="0" borderId="0" xfId="0" applyNumberFormat="1" applyFont="1"/>
    <xf numFmtId="0" fontId="0" fillId="0" borderId="0" xfId="0" applyFont="1"/>
    <xf numFmtId="0" fontId="4" fillId="6" borderId="0" xfId="0" applyFont="1" applyFill="1"/>
    <xf numFmtId="0" fontId="2" fillId="7" borderId="0" xfId="0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64B3-F4D5-3345-8658-D5E132454652}">
  <dimension ref="A1:F148"/>
  <sheetViews>
    <sheetView tabSelected="1" zoomScale="181" workbookViewId="0">
      <selection activeCell="A3" sqref="A3"/>
    </sheetView>
  </sheetViews>
  <sheetFormatPr baseColWidth="10" defaultRowHeight="16" x14ac:dyDescent="0.2"/>
  <cols>
    <col min="1" max="1" width="21.33203125" customWidth="1"/>
    <col min="2" max="2" width="12.83203125" bestFit="1" customWidth="1"/>
    <col min="3" max="3" width="11.6640625" bestFit="1" customWidth="1"/>
  </cols>
  <sheetData>
    <row r="1" spans="1:6" x14ac:dyDescent="0.2">
      <c r="A1" s="1" t="s">
        <v>1</v>
      </c>
      <c r="B1" s="1" t="s">
        <v>74</v>
      </c>
      <c r="C1" s="1" t="s">
        <v>2</v>
      </c>
      <c r="D1" s="1" t="s">
        <v>78</v>
      </c>
      <c r="F1" s="1" t="s">
        <v>50</v>
      </c>
    </row>
    <row r="2" spans="1:6" x14ac:dyDescent="0.2">
      <c r="A2" t="s">
        <v>79</v>
      </c>
      <c r="B2" s="2"/>
      <c r="C2" s="2"/>
      <c r="D2" t="str">
        <f>IF(C2="","",IF(C2&lt;4,5,IF(C2&lt;=7,10,15)))</f>
        <v/>
      </c>
      <c r="F2" t="e">
        <f>B2+D2</f>
        <v>#VALUE!</v>
      </c>
    </row>
    <row r="3" spans="1:6" x14ac:dyDescent="0.2">
      <c r="C3" t="str">
        <f t="shared" ref="C3:C61" si="0">IF(B3="","",IF(B3&lt;4,5,IF(B3&lt;=7,10,15)))</f>
        <v/>
      </c>
    </row>
    <row r="4" spans="1:6" x14ac:dyDescent="0.2">
      <c r="C4" t="str">
        <f t="shared" si="0"/>
        <v/>
      </c>
    </row>
    <row r="5" spans="1:6" x14ac:dyDescent="0.2">
      <c r="C5" t="str">
        <f t="shared" si="0"/>
        <v/>
      </c>
    </row>
    <row r="6" spans="1:6" x14ac:dyDescent="0.2">
      <c r="C6" t="str">
        <f t="shared" si="0"/>
        <v/>
      </c>
    </row>
    <row r="7" spans="1:6" x14ac:dyDescent="0.2">
      <c r="C7" t="str">
        <f t="shared" si="0"/>
        <v/>
      </c>
    </row>
    <row r="8" spans="1:6" x14ac:dyDescent="0.2">
      <c r="C8" t="str">
        <f t="shared" si="0"/>
        <v/>
      </c>
    </row>
    <row r="9" spans="1:6" x14ac:dyDescent="0.2">
      <c r="C9" t="str">
        <f t="shared" si="0"/>
        <v/>
      </c>
    </row>
    <row r="10" spans="1:6" x14ac:dyDescent="0.2">
      <c r="C10" t="str">
        <f t="shared" si="0"/>
        <v/>
      </c>
    </row>
    <row r="11" spans="1:6" x14ac:dyDescent="0.2">
      <c r="C11" t="str">
        <f t="shared" si="0"/>
        <v/>
      </c>
    </row>
    <row r="12" spans="1:6" x14ac:dyDescent="0.2">
      <c r="C12" t="str">
        <f t="shared" si="0"/>
        <v/>
      </c>
    </row>
    <row r="13" spans="1:6" x14ac:dyDescent="0.2">
      <c r="C13" t="str">
        <f t="shared" si="0"/>
        <v/>
      </c>
    </row>
    <row r="14" spans="1:6" x14ac:dyDescent="0.2">
      <c r="C14" t="str">
        <f t="shared" si="0"/>
        <v/>
      </c>
    </row>
    <row r="15" spans="1:6" x14ac:dyDescent="0.2">
      <c r="C15" t="str">
        <f t="shared" si="0"/>
        <v/>
      </c>
    </row>
    <row r="16" spans="1:6" x14ac:dyDescent="0.2">
      <c r="C16" t="str">
        <f t="shared" si="0"/>
        <v/>
      </c>
    </row>
    <row r="17" spans="3:3" x14ac:dyDescent="0.2">
      <c r="C17" t="str">
        <f t="shared" si="0"/>
        <v/>
      </c>
    </row>
    <row r="18" spans="3:3" x14ac:dyDescent="0.2">
      <c r="C18" t="str">
        <f t="shared" si="0"/>
        <v/>
      </c>
    </row>
    <row r="19" spans="3:3" x14ac:dyDescent="0.2">
      <c r="C19" t="str">
        <f t="shared" si="0"/>
        <v/>
      </c>
    </row>
    <row r="20" spans="3:3" x14ac:dyDescent="0.2">
      <c r="C20" t="str">
        <f t="shared" si="0"/>
        <v/>
      </c>
    </row>
    <row r="21" spans="3:3" x14ac:dyDescent="0.2">
      <c r="C21" t="str">
        <f t="shared" si="0"/>
        <v/>
      </c>
    </row>
    <row r="22" spans="3:3" x14ac:dyDescent="0.2">
      <c r="C22" t="str">
        <f t="shared" si="0"/>
        <v/>
      </c>
    </row>
    <row r="23" spans="3:3" x14ac:dyDescent="0.2">
      <c r="C23" t="str">
        <f t="shared" si="0"/>
        <v/>
      </c>
    </row>
    <row r="24" spans="3:3" x14ac:dyDescent="0.2">
      <c r="C24" t="str">
        <f t="shared" si="0"/>
        <v/>
      </c>
    </row>
    <row r="25" spans="3:3" x14ac:dyDescent="0.2">
      <c r="C25" t="str">
        <f t="shared" si="0"/>
        <v/>
      </c>
    </row>
    <row r="26" spans="3:3" x14ac:dyDescent="0.2">
      <c r="C26" t="str">
        <f t="shared" si="0"/>
        <v/>
      </c>
    </row>
    <row r="27" spans="3:3" x14ac:dyDescent="0.2">
      <c r="C27" t="str">
        <f t="shared" si="0"/>
        <v/>
      </c>
    </row>
    <row r="28" spans="3:3" x14ac:dyDescent="0.2">
      <c r="C28" t="str">
        <f t="shared" si="0"/>
        <v/>
      </c>
    </row>
    <row r="29" spans="3:3" x14ac:dyDescent="0.2">
      <c r="C29" t="str">
        <f t="shared" si="0"/>
        <v/>
      </c>
    </row>
    <row r="30" spans="3:3" x14ac:dyDescent="0.2">
      <c r="C30" t="str">
        <f t="shared" si="0"/>
        <v/>
      </c>
    </row>
    <row r="31" spans="3:3" x14ac:dyDescent="0.2">
      <c r="C31" t="str">
        <f t="shared" si="0"/>
        <v/>
      </c>
    </row>
    <row r="32" spans="3:3" x14ac:dyDescent="0.2">
      <c r="C32" t="str">
        <f t="shared" si="0"/>
        <v/>
      </c>
    </row>
    <row r="33" spans="3:3" x14ac:dyDescent="0.2">
      <c r="C33" t="str">
        <f t="shared" si="0"/>
        <v/>
      </c>
    </row>
    <row r="34" spans="3:3" x14ac:dyDescent="0.2">
      <c r="C34" t="str">
        <f t="shared" si="0"/>
        <v/>
      </c>
    </row>
    <row r="35" spans="3:3" x14ac:dyDescent="0.2">
      <c r="C35" t="str">
        <f t="shared" si="0"/>
        <v/>
      </c>
    </row>
    <row r="36" spans="3:3" x14ac:dyDescent="0.2">
      <c r="C36" t="str">
        <f t="shared" si="0"/>
        <v/>
      </c>
    </row>
    <row r="37" spans="3:3" x14ac:dyDescent="0.2">
      <c r="C37" t="str">
        <f t="shared" si="0"/>
        <v/>
      </c>
    </row>
    <row r="38" spans="3:3" x14ac:dyDescent="0.2">
      <c r="C38" t="str">
        <f t="shared" si="0"/>
        <v/>
      </c>
    </row>
    <row r="39" spans="3:3" x14ac:dyDescent="0.2">
      <c r="C39" t="str">
        <f t="shared" si="0"/>
        <v/>
      </c>
    </row>
    <row r="40" spans="3:3" x14ac:dyDescent="0.2">
      <c r="C40" t="str">
        <f t="shared" si="0"/>
        <v/>
      </c>
    </row>
    <row r="41" spans="3:3" x14ac:dyDescent="0.2">
      <c r="C41" t="str">
        <f t="shared" si="0"/>
        <v/>
      </c>
    </row>
    <row r="42" spans="3:3" x14ac:dyDescent="0.2">
      <c r="C42" t="str">
        <f t="shared" si="0"/>
        <v/>
      </c>
    </row>
    <row r="43" spans="3:3" x14ac:dyDescent="0.2">
      <c r="C43" t="str">
        <f t="shared" si="0"/>
        <v/>
      </c>
    </row>
    <row r="44" spans="3:3" x14ac:dyDescent="0.2">
      <c r="C44" t="str">
        <f t="shared" si="0"/>
        <v/>
      </c>
    </row>
    <row r="45" spans="3:3" x14ac:dyDescent="0.2">
      <c r="C45" t="str">
        <f t="shared" si="0"/>
        <v/>
      </c>
    </row>
    <row r="46" spans="3:3" x14ac:dyDescent="0.2">
      <c r="C46" t="str">
        <f t="shared" si="0"/>
        <v/>
      </c>
    </row>
    <row r="47" spans="3:3" x14ac:dyDescent="0.2">
      <c r="C47" t="str">
        <f t="shared" si="0"/>
        <v/>
      </c>
    </row>
    <row r="48" spans="3:3" x14ac:dyDescent="0.2">
      <c r="C48" t="str">
        <f t="shared" si="0"/>
        <v/>
      </c>
    </row>
    <row r="49" spans="3:3" x14ac:dyDescent="0.2">
      <c r="C49" t="str">
        <f t="shared" si="0"/>
        <v/>
      </c>
    </row>
    <row r="50" spans="3:3" x14ac:dyDescent="0.2">
      <c r="C50" t="str">
        <f t="shared" si="0"/>
        <v/>
      </c>
    </row>
    <row r="51" spans="3:3" x14ac:dyDescent="0.2">
      <c r="C51" t="str">
        <f t="shared" si="0"/>
        <v/>
      </c>
    </row>
    <row r="52" spans="3:3" x14ac:dyDescent="0.2">
      <c r="C52" t="str">
        <f t="shared" si="0"/>
        <v/>
      </c>
    </row>
    <row r="53" spans="3:3" x14ac:dyDescent="0.2">
      <c r="C53" t="str">
        <f t="shared" si="0"/>
        <v/>
      </c>
    </row>
    <row r="54" spans="3:3" x14ac:dyDescent="0.2">
      <c r="C54" t="str">
        <f t="shared" si="0"/>
        <v/>
      </c>
    </row>
    <row r="55" spans="3:3" x14ac:dyDescent="0.2">
      <c r="C55" t="str">
        <f t="shared" si="0"/>
        <v/>
      </c>
    </row>
    <row r="56" spans="3:3" x14ac:dyDescent="0.2">
      <c r="C56" t="str">
        <f t="shared" si="0"/>
        <v/>
      </c>
    </row>
    <row r="57" spans="3:3" x14ac:dyDescent="0.2">
      <c r="C57" t="str">
        <f t="shared" si="0"/>
        <v/>
      </c>
    </row>
    <row r="58" spans="3:3" x14ac:dyDescent="0.2">
      <c r="C58" t="str">
        <f t="shared" si="0"/>
        <v/>
      </c>
    </row>
    <row r="59" spans="3:3" x14ac:dyDescent="0.2">
      <c r="C59" t="str">
        <f t="shared" si="0"/>
        <v/>
      </c>
    </row>
    <row r="60" spans="3:3" x14ac:dyDescent="0.2">
      <c r="C60" t="str">
        <f t="shared" si="0"/>
        <v/>
      </c>
    </row>
    <row r="61" spans="3:3" x14ac:dyDescent="0.2">
      <c r="C61" t="str">
        <f t="shared" si="0"/>
        <v/>
      </c>
    </row>
    <row r="62" spans="3:3" x14ac:dyDescent="0.2">
      <c r="C62" t="str">
        <f t="shared" ref="C62:C125" si="1">IF(B62="","",IF(B62&lt;4,5,IF(B62&lt;=7,10,15)))</f>
        <v/>
      </c>
    </row>
    <row r="63" spans="3:3" x14ac:dyDescent="0.2">
      <c r="C63" t="str">
        <f t="shared" si="1"/>
        <v/>
      </c>
    </row>
    <row r="64" spans="3:3" x14ac:dyDescent="0.2">
      <c r="C64" t="str">
        <f t="shared" si="1"/>
        <v/>
      </c>
    </row>
    <row r="65" spans="3:3" x14ac:dyDescent="0.2">
      <c r="C65" t="str">
        <f t="shared" si="1"/>
        <v/>
      </c>
    </row>
    <row r="66" spans="3:3" x14ac:dyDescent="0.2">
      <c r="C66" t="str">
        <f t="shared" si="1"/>
        <v/>
      </c>
    </row>
    <row r="67" spans="3:3" x14ac:dyDescent="0.2">
      <c r="C67" t="str">
        <f t="shared" si="1"/>
        <v/>
      </c>
    </row>
    <row r="68" spans="3:3" x14ac:dyDescent="0.2">
      <c r="C68" t="str">
        <f t="shared" si="1"/>
        <v/>
      </c>
    </row>
    <row r="69" spans="3:3" x14ac:dyDescent="0.2">
      <c r="C69" t="str">
        <f t="shared" si="1"/>
        <v/>
      </c>
    </row>
    <row r="70" spans="3:3" x14ac:dyDescent="0.2">
      <c r="C70" t="str">
        <f t="shared" si="1"/>
        <v/>
      </c>
    </row>
    <row r="71" spans="3:3" x14ac:dyDescent="0.2">
      <c r="C71" t="str">
        <f t="shared" si="1"/>
        <v/>
      </c>
    </row>
    <row r="72" spans="3:3" x14ac:dyDescent="0.2">
      <c r="C72" t="str">
        <f t="shared" si="1"/>
        <v/>
      </c>
    </row>
    <row r="73" spans="3:3" x14ac:dyDescent="0.2">
      <c r="C73" t="str">
        <f t="shared" si="1"/>
        <v/>
      </c>
    </row>
    <row r="74" spans="3:3" x14ac:dyDescent="0.2">
      <c r="C74" t="str">
        <f t="shared" si="1"/>
        <v/>
      </c>
    </row>
    <row r="75" spans="3:3" x14ac:dyDescent="0.2">
      <c r="C75" t="str">
        <f t="shared" si="1"/>
        <v/>
      </c>
    </row>
    <row r="76" spans="3:3" x14ac:dyDescent="0.2">
      <c r="C76" t="str">
        <f t="shared" si="1"/>
        <v/>
      </c>
    </row>
    <row r="77" spans="3:3" x14ac:dyDescent="0.2">
      <c r="C77" t="str">
        <f t="shared" si="1"/>
        <v/>
      </c>
    </row>
    <row r="78" spans="3:3" x14ac:dyDescent="0.2">
      <c r="C78" t="str">
        <f t="shared" si="1"/>
        <v/>
      </c>
    </row>
    <row r="79" spans="3:3" x14ac:dyDescent="0.2">
      <c r="C79" t="str">
        <f t="shared" si="1"/>
        <v/>
      </c>
    </row>
    <row r="80" spans="3:3" x14ac:dyDescent="0.2">
      <c r="C80" t="str">
        <f t="shared" si="1"/>
        <v/>
      </c>
    </row>
    <row r="81" spans="3:3" x14ac:dyDescent="0.2">
      <c r="C81" t="str">
        <f t="shared" si="1"/>
        <v/>
      </c>
    </row>
    <row r="82" spans="3:3" x14ac:dyDescent="0.2">
      <c r="C82" t="str">
        <f t="shared" si="1"/>
        <v/>
      </c>
    </row>
    <row r="83" spans="3:3" x14ac:dyDescent="0.2">
      <c r="C83" t="str">
        <f t="shared" si="1"/>
        <v/>
      </c>
    </row>
    <row r="84" spans="3:3" x14ac:dyDescent="0.2">
      <c r="C84" t="str">
        <f t="shared" si="1"/>
        <v/>
      </c>
    </row>
    <row r="85" spans="3:3" x14ac:dyDescent="0.2">
      <c r="C85" t="str">
        <f t="shared" si="1"/>
        <v/>
      </c>
    </row>
    <row r="86" spans="3:3" x14ac:dyDescent="0.2">
      <c r="C86" t="str">
        <f t="shared" si="1"/>
        <v/>
      </c>
    </row>
    <row r="87" spans="3:3" x14ac:dyDescent="0.2">
      <c r="C87" t="str">
        <f t="shared" si="1"/>
        <v/>
      </c>
    </row>
    <row r="88" spans="3:3" x14ac:dyDescent="0.2">
      <c r="C88" t="str">
        <f t="shared" si="1"/>
        <v/>
      </c>
    </row>
    <row r="89" spans="3:3" x14ac:dyDescent="0.2">
      <c r="C89" t="str">
        <f t="shared" si="1"/>
        <v/>
      </c>
    </row>
    <row r="90" spans="3:3" x14ac:dyDescent="0.2">
      <c r="C90" t="str">
        <f t="shared" si="1"/>
        <v/>
      </c>
    </row>
    <row r="91" spans="3:3" x14ac:dyDescent="0.2">
      <c r="C91" t="str">
        <f t="shared" si="1"/>
        <v/>
      </c>
    </row>
    <row r="92" spans="3:3" x14ac:dyDescent="0.2">
      <c r="C92" t="str">
        <f t="shared" si="1"/>
        <v/>
      </c>
    </row>
    <row r="93" spans="3:3" x14ac:dyDescent="0.2">
      <c r="C93" t="str">
        <f t="shared" si="1"/>
        <v/>
      </c>
    </row>
    <row r="94" spans="3:3" x14ac:dyDescent="0.2">
      <c r="C94" t="str">
        <f t="shared" si="1"/>
        <v/>
      </c>
    </row>
    <row r="95" spans="3:3" x14ac:dyDescent="0.2">
      <c r="C95" t="str">
        <f t="shared" si="1"/>
        <v/>
      </c>
    </row>
    <row r="96" spans="3:3" x14ac:dyDescent="0.2">
      <c r="C96" t="str">
        <f t="shared" si="1"/>
        <v/>
      </c>
    </row>
    <row r="97" spans="3:3" x14ac:dyDescent="0.2">
      <c r="C97" t="str">
        <f t="shared" si="1"/>
        <v/>
      </c>
    </row>
    <row r="98" spans="3:3" x14ac:dyDescent="0.2">
      <c r="C98" t="str">
        <f t="shared" si="1"/>
        <v/>
      </c>
    </row>
    <row r="99" spans="3:3" x14ac:dyDescent="0.2">
      <c r="C99" t="str">
        <f t="shared" si="1"/>
        <v/>
      </c>
    </row>
    <row r="100" spans="3:3" x14ac:dyDescent="0.2">
      <c r="C100" t="str">
        <f t="shared" si="1"/>
        <v/>
      </c>
    </row>
    <row r="101" spans="3:3" x14ac:dyDescent="0.2">
      <c r="C101" t="str">
        <f t="shared" si="1"/>
        <v/>
      </c>
    </row>
    <row r="102" spans="3:3" x14ac:dyDescent="0.2">
      <c r="C102" t="str">
        <f t="shared" si="1"/>
        <v/>
      </c>
    </row>
    <row r="103" spans="3:3" x14ac:dyDescent="0.2">
      <c r="C103" t="str">
        <f t="shared" si="1"/>
        <v/>
      </c>
    </row>
    <row r="104" spans="3:3" x14ac:dyDescent="0.2">
      <c r="C104" t="str">
        <f t="shared" si="1"/>
        <v/>
      </c>
    </row>
    <row r="105" spans="3:3" x14ac:dyDescent="0.2">
      <c r="C105" t="str">
        <f t="shared" si="1"/>
        <v/>
      </c>
    </row>
    <row r="106" spans="3:3" x14ac:dyDescent="0.2">
      <c r="C106" t="str">
        <f t="shared" si="1"/>
        <v/>
      </c>
    </row>
    <row r="107" spans="3:3" x14ac:dyDescent="0.2">
      <c r="C107" t="str">
        <f t="shared" si="1"/>
        <v/>
      </c>
    </row>
    <row r="108" spans="3:3" x14ac:dyDescent="0.2">
      <c r="C108" t="str">
        <f t="shared" si="1"/>
        <v/>
      </c>
    </row>
    <row r="109" spans="3:3" x14ac:dyDescent="0.2">
      <c r="C109" t="str">
        <f t="shared" si="1"/>
        <v/>
      </c>
    </row>
    <row r="110" spans="3:3" x14ac:dyDescent="0.2">
      <c r="C110" t="str">
        <f t="shared" si="1"/>
        <v/>
      </c>
    </row>
    <row r="111" spans="3:3" x14ac:dyDescent="0.2">
      <c r="C111" t="str">
        <f t="shared" si="1"/>
        <v/>
      </c>
    </row>
    <row r="112" spans="3:3" x14ac:dyDescent="0.2">
      <c r="C112" t="str">
        <f t="shared" si="1"/>
        <v/>
      </c>
    </row>
    <row r="113" spans="3:3" x14ac:dyDescent="0.2">
      <c r="C113" t="str">
        <f t="shared" si="1"/>
        <v/>
      </c>
    </row>
    <row r="114" spans="3:3" x14ac:dyDescent="0.2">
      <c r="C114" t="str">
        <f t="shared" si="1"/>
        <v/>
      </c>
    </row>
    <row r="115" spans="3:3" x14ac:dyDescent="0.2">
      <c r="C115" t="str">
        <f t="shared" si="1"/>
        <v/>
      </c>
    </row>
    <row r="116" spans="3:3" x14ac:dyDescent="0.2">
      <c r="C116" t="str">
        <f t="shared" si="1"/>
        <v/>
      </c>
    </row>
    <row r="117" spans="3:3" x14ac:dyDescent="0.2">
      <c r="C117" t="str">
        <f t="shared" si="1"/>
        <v/>
      </c>
    </row>
    <row r="118" spans="3:3" x14ac:dyDescent="0.2">
      <c r="C118" t="str">
        <f t="shared" si="1"/>
        <v/>
      </c>
    </row>
    <row r="119" spans="3:3" x14ac:dyDescent="0.2">
      <c r="C119" t="str">
        <f t="shared" si="1"/>
        <v/>
      </c>
    </row>
    <row r="120" spans="3:3" x14ac:dyDescent="0.2">
      <c r="C120" t="str">
        <f t="shared" si="1"/>
        <v/>
      </c>
    </row>
    <row r="121" spans="3:3" x14ac:dyDescent="0.2">
      <c r="C121" t="str">
        <f t="shared" si="1"/>
        <v/>
      </c>
    </row>
    <row r="122" spans="3:3" x14ac:dyDescent="0.2">
      <c r="C122" t="str">
        <f t="shared" si="1"/>
        <v/>
      </c>
    </row>
    <row r="123" spans="3:3" x14ac:dyDescent="0.2">
      <c r="C123" t="str">
        <f t="shared" si="1"/>
        <v/>
      </c>
    </row>
    <row r="124" spans="3:3" x14ac:dyDescent="0.2">
      <c r="C124" t="str">
        <f t="shared" si="1"/>
        <v/>
      </c>
    </row>
    <row r="125" spans="3:3" x14ac:dyDescent="0.2">
      <c r="C125" t="str">
        <f t="shared" si="1"/>
        <v/>
      </c>
    </row>
    <row r="126" spans="3:3" x14ac:dyDescent="0.2">
      <c r="C126" t="str">
        <f t="shared" ref="C126:C148" si="2">IF(B126="","",IF(B126&lt;4,5,IF(B126&lt;=7,10,15)))</f>
        <v/>
      </c>
    </row>
    <row r="127" spans="3:3" x14ac:dyDescent="0.2">
      <c r="C127" t="str">
        <f t="shared" si="2"/>
        <v/>
      </c>
    </row>
    <row r="128" spans="3:3" x14ac:dyDescent="0.2">
      <c r="C128" t="str">
        <f t="shared" si="2"/>
        <v/>
      </c>
    </row>
    <row r="129" spans="3:3" x14ac:dyDescent="0.2">
      <c r="C129" t="str">
        <f t="shared" si="2"/>
        <v/>
      </c>
    </row>
    <row r="130" spans="3:3" x14ac:dyDescent="0.2">
      <c r="C130" t="str">
        <f t="shared" si="2"/>
        <v/>
      </c>
    </row>
    <row r="131" spans="3:3" x14ac:dyDescent="0.2">
      <c r="C131" t="str">
        <f t="shared" si="2"/>
        <v/>
      </c>
    </row>
    <row r="132" spans="3:3" x14ac:dyDescent="0.2">
      <c r="C132" t="str">
        <f t="shared" si="2"/>
        <v/>
      </c>
    </row>
    <row r="133" spans="3:3" x14ac:dyDescent="0.2">
      <c r="C133" t="str">
        <f t="shared" si="2"/>
        <v/>
      </c>
    </row>
    <row r="134" spans="3:3" x14ac:dyDescent="0.2">
      <c r="C134" t="str">
        <f t="shared" si="2"/>
        <v/>
      </c>
    </row>
    <row r="135" spans="3:3" x14ac:dyDescent="0.2">
      <c r="C135" t="str">
        <f t="shared" si="2"/>
        <v/>
      </c>
    </row>
    <row r="136" spans="3:3" x14ac:dyDescent="0.2">
      <c r="C136" t="str">
        <f t="shared" si="2"/>
        <v/>
      </c>
    </row>
    <row r="137" spans="3:3" x14ac:dyDescent="0.2">
      <c r="C137" t="str">
        <f t="shared" si="2"/>
        <v/>
      </c>
    </row>
    <row r="138" spans="3:3" x14ac:dyDescent="0.2">
      <c r="C138" t="str">
        <f t="shared" si="2"/>
        <v/>
      </c>
    </row>
    <row r="139" spans="3:3" x14ac:dyDescent="0.2">
      <c r="C139" t="str">
        <f t="shared" si="2"/>
        <v/>
      </c>
    </row>
    <row r="140" spans="3:3" x14ac:dyDescent="0.2">
      <c r="C140" t="str">
        <f t="shared" si="2"/>
        <v/>
      </c>
    </row>
    <row r="141" spans="3:3" x14ac:dyDescent="0.2">
      <c r="C141" t="str">
        <f t="shared" si="2"/>
        <v/>
      </c>
    </row>
    <row r="142" spans="3:3" x14ac:dyDescent="0.2">
      <c r="C142" t="str">
        <f t="shared" si="2"/>
        <v/>
      </c>
    </row>
    <row r="143" spans="3:3" x14ac:dyDescent="0.2">
      <c r="C143" t="str">
        <f t="shared" si="2"/>
        <v/>
      </c>
    </row>
    <row r="144" spans="3:3" x14ac:dyDescent="0.2">
      <c r="C144" t="str">
        <f t="shared" si="2"/>
        <v/>
      </c>
    </row>
    <row r="145" spans="3:3" x14ac:dyDescent="0.2">
      <c r="C145" t="str">
        <f t="shared" si="2"/>
        <v/>
      </c>
    </row>
    <row r="146" spans="3:3" x14ac:dyDescent="0.2">
      <c r="C146" t="str">
        <f t="shared" si="2"/>
        <v/>
      </c>
    </row>
    <row r="147" spans="3:3" x14ac:dyDescent="0.2">
      <c r="C147" t="str">
        <f t="shared" si="2"/>
        <v/>
      </c>
    </row>
    <row r="148" spans="3:3" x14ac:dyDescent="0.2">
      <c r="C148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AF00-B4EF-F448-AE81-0074BAFEFB34}">
  <dimension ref="A1:E14"/>
  <sheetViews>
    <sheetView zoomScale="228" workbookViewId="0">
      <selection activeCell="D14" sqref="D14"/>
    </sheetView>
  </sheetViews>
  <sheetFormatPr baseColWidth="10" defaultRowHeight="16" x14ac:dyDescent="0.2"/>
  <cols>
    <col min="1" max="1" width="7" customWidth="1"/>
    <col min="2" max="2" width="28.83203125" customWidth="1"/>
    <col min="3" max="3" width="8.6640625" customWidth="1"/>
  </cols>
  <sheetData>
    <row r="1" spans="1:5" x14ac:dyDescent="0.2">
      <c r="A1" s="1" t="s">
        <v>3</v>
      </c>
      <c r="B1" s="1" t="s">
        <v>4</v>
      </c>
      <c r="C1" s="1" t="s">
        <v>0</v>
      </c>
      <c r="D1" s="1" t="s">
        <v>5</v>
      </c>
      <c r="E1" s="1" t="s">
        <v>6</v>
      </c>
    </row>
    <row r="2" spans="1:5" x14ac:dyDescent="0.2">
      <c r="A2" t="s">
        <v>7</v>
      </c>
      <c r="B2" t="s">
        <v>8</v>
      </c>
      <c r="C2">
        <v>2</v>
      </c>
      <c r="D2" s="2"/>
      <c r="E2">
        <f>D2*C2</f>
        <v>0</v>
      </c>
    </row>
    <row r="3" spans="1:5" x14ac:dyDescent="0.2">
      <c r="A3" t="s">
        <v>9</v>
      </c>
      <c r="B3" t="s">
        <v>10</v>
      </c>
      <c r="C3">
        <v>2</v>
      </c>
      <c r="D3" s="2"/>
      <c r="E3">
        <f t="shared" ref="E3:E14" si="0">D3*C3</f>
        <v>0</v>
      </c>
    </row>
    <row r="4" spans="1:5" x14ac:dyDescent="0.2">
      <c r="A4" t="s">
        <v>11</v>
      </c>
      <c r="B4" t="s">
        <v>12</v>
      </c>
      <c r="C4">
        <v>1</v>
      </c>
      <c r="D4" s="2"/>
      <c r="E4">
        <f t="shared" si="0"/>
        <v>0</v>
      </c>
    </row>
    <row r="5" spans="1:5" x14ac:dyDescent="0.2">
      <c r="A5" t="s">
        <v>13</v>
      </c>
      <c r="B5" t="s">
        <v>14</v>
      </c>
      <c r="C5">
        <v>1</v>
      </c>
      <c r="D5" s="2"/>
      <c r="E5">
        <f t="shared" si="0"/>
        <v>0</v>
      </c>
    </row>
    <row r="6" spans="1:5" x14ac:dyDescent="0.2">
      <c r="A6" t="s">
        <v>15</v>
      </c>
      <c r="B6" t="s">
        <v>16</v>
      </c>
      <c r="C6">
        <v>1</v>
      </c>
      <c r="D6" s="2"/>
      <c r="E6">
        <f t="shared" si="0"/>
        <v>0</v>
      </c>
    </row>
    <row r="7" spans="1:5" x14ac:dyDescent="0.2">
      <c r="A7" t="s">
        <v>17</v>
      </c>
      <c r="B7" t="s">
        <v>18</v>
      </c>
      <c r="C7">
        <v>0.5</v>
      </c>
      <c r="D7" s="2"/>
      <c r="E7">
        <f t="shared" si="0"/>
        <v>0</v>
      </c>
    </row>
    <row r="8" spans="1:5" x14ac:dyDescent="0.2">
      <c r="A8" t="s">
        <v>19</v>
      </c>
      <c r="B8" t="s">
        <v>20</v>
      </c>
      <c r="C8">
        <v>0.5</v>
      </c>
      <c r="D8" s="2"/>
      <c r="E8">
        <f t="shared" si="0"/>
        <v>0</v>
      </c>
    </row>
    <row r="9" spans="1:5" x14ac:dyDescent="0.2">
      <c r="A9" t="s">
        <v>21</v>
      </c>
      <c r="B9" t="s">
        <v>22</v>
      </c>
      <c r="C9">
        <v>2</v>
      </c>
      <c r="D9" s="2"/>
      <c r="E9">
        <f t="shared" si="0"/>
        <v>0</v>
      </c>
    </row>
    <row r="10" spans="1:5" x14ac:dyDescent="0.2">
      <c r="A10" t="s">
        <v>23</v>
      </c>
      <c r="B10" t="s">
        <v>24</v>
      </c>
      <c r="C10">
        <v>1</v>
      </c>
      <c r="D10" s="2"/>
      <c r="E10">
        <f t="shared" si="0"/>
        <v>0</v>
      </c>
    </row>
    <row r="11" spans="1:5" x14ac:dyDescent="0.2">
      <c r="A11" t="s">
        <v>25</v>
      </c>
      <c r="B11" t="s">
        <v>26</v>
      </c>
      <c r="C11">
        <v>1</v>
      </c>
      <c r="D11" s="2"/>
      <c r="E11">
        <f t="shared" si="0"/>
        <v>0</v>
      </c>
    </row>
    <row r="12" spans="1:5" x14ac:dyDescent="0.2">
      <c r="A12" t="s">
        <v>27</v>
      </c>
      <c r="B12" t="s">
        <v>28</v>
      </c>
      <c r="C12">
        <v>1</v>
      </c>
      <c r="D12" s="2"/>
      <c r="E12">
        <f t="shared" si="0"/>
        <v>0</v>
      </c>
    </row>
    <row r="13" spans="1:5" x14ac:dyDescent="0.2">
      <c r="A13" t="s">
        <v>29</v>
      </c>
      <c r="B13" t="s">
        <v>30</v>
      </c>
      <c r="C13">
        <v>1</v>
      </c>
      <c r="D13" s="2"/>
      <c r="E13">
        <f t="shared" si="0"/>
        <v>0</v>
      </c>
    </row>
    <row r="14" spans="1:5" x14ac:dyDescent="0.2">
      <c r="A14" t="s">
        <v>31</v>
      </c>
      <c r="B14" t="s">
        <v>32</v>
      </c>
      <c r="C14">
        <v>1</v>
      </c>
      <c r="D14" s="2"/>
      <c r="E1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2446-2076-DC4F-A5D4-021BE409D588}">
  <dimension ref="A1:E9"/>
  <sheetViews>
    <sheetView zoomScale="230" workbookViewId="0">
      <selection activeCell="D2" sqref="D2"/>
    </sheetView>
  </sheetViews>
  <sheetFormatPr baseColWidth="10" defaultRowHeight="16" x14ac:dyDescent="0.2"/>
  <cols>
    <col min="1" max="1" width="6.33203125" bestFit="1" customWidth="1"/>
    <col min="2" max="2" width="30.83203125" bestFit="1" customWidth="1"/>
  </cols>
  <sheetData>
    <row r="1" spans="1:5" x14ac:dyDescent="0.2">
      <c r="A1" s="1" t="s">
        <v>3</v>
      </c>
      <c r="B1" s="1" t="s">
        <v>4</v>
      </c>
      <c r="C1" s="1" t="s">
        <v>0</v>
      </c>
      <c r="D1" s="1" t="s">
        <v>5</v>
      </c>
      <c r="E1" s="1" t="s">
        <v>33</v>
      </c>
    </row>
    <row r="2" spans="1:5" x14ac:dyDescent="0.2">
      <c r="A2" t="s">
        <v>34</v>
      </c>
      <c r="B2" t="s">
        <v>35</v>
      </c>
      <c r="C2">
        <v>1.5</v>
      </c>
      <c r="D2" s="2"/>
      <c r="E2">
        <f>D2*C2</f>
        <v>0</v>
      </c>
    </row>
    <row r="3" spans="1:5" x14ac:dyDescent="0.2">
      <c r="A3" t="s">
        <v>36</v>
      </c>
      <c r="B3" t="s">
        <v>37</v>
      </c>
      <c r="C3">
        <v>0.5</v>
      </c>
      <c r="D3" s="2"/>
      <c r="E3">
        <f t="shared" ref="E3:E9" si="0">D3*C3</f>
        <v>0</v>
      </c>
    </row>
    <row r="4" spans="1:5" x14ac:dyDescent="0.2">
      <c r="A4" t="s">
        <v>38</v>
      </c>
      <c r="B4" t="s">
        <v>39</v>
      </c>
      <c r="C4">
        <v>1</v>
      </c>
      <c r="D4" s="2"/>
      <c r="E4">
        <f t="shared" si="0"/>
        <v>0</v>
      </c>
    </row>
    <row r="5" spans="1:5" x14ac:dyDescent="0.2">
      <c r="A5" t="s">
        <v>40</v>
      </c>
      <c r="B5" t="s">
        <v>41</v>
      </c>
      <c r="C5">
        <v>0.5</v>
      </c>
      <c r="D5" s="2"/>
      <c r="E5">
        <f t="shared" si="0"/>
        <v>0</v>
      </c>
    </row>
    <row r="6" spans="1:5" x14ac:dyDescent="0.2">
      <c r="A6" t="s">
        <v>42</v>
      </c>
      <c r="B6" t="s">
        <v>43</v>
      </c>
      <c r="C6">
        <v>1</v>
      </c>
      <c r="D6" s="2"/>
      <c r="E6">
        <f t="shared" si="0"/>
        <v>0</v>
      </c>
    </row>
    <row r="7" spans="1:5" x14ac:dyDescent="0.2">
      <c r="A7" t="s">
        <v>44</v>
      </c>
      <c r="B7" t="s">
        <v>45</v>
      </c>
      <c r="C7">
        <v>2</v>
      </c>
      <c r="D7" s="2"/>
      <c r="E7">
        <f t="shared" si="0"/>
        <v>0</v>
      </c>
    </row>
    <row r="8" spans="1:5" x14ac:dyDescent="0.2">
      <c r="A8" t="s">
        <v>46</v>
      </c>
      <c r="B8" t="s">
        <v>47</v>
      </c>
      <c r="C8">
        <v>-1</v>
      </c>
      <c r="D8" s="2"/>
      <c r="E8">
        <f t="shared" si="0"/>
        <v>0</v>
      </c>
    </row>
    <row r="9" spans="1:5" x14ac:dyDescent="0.2">
      <c r="A9" t="s">
        <v>48</v>
      </c>
      <c r="B9" t="s">
        <v>49</v>
      </c>
      <c r="C9">
        <v>-1</v>
      </c>
      <c r="D9" s="2"/>
      <c r="E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7290-689D-734F-B29A-1A901B19F46D}">
  <dimension ref="A1:L20"/>
  <sheetViews>
    <sheetView topLeftCell="A9" zoomScale="193" workbookViewId="0">
      <selection activeCell="B18" sqref="B18"/>
    </sheetView>
  </sheetViews>
  <sheetFormatPr baseColWidth="10" defaultRowHeight="16" x14ac:dyDescent="0.2"/>
  <cols>
    <col min="1" max="1" width="12.1640625" customWidth="1"/>
    <col min="2" max="2" width="12" customWidth="1"/>
    <col min="5" max="5" width="6.1640625" customWidth="1"/>
  </cols>
  <sheetData>
    <row r="1" spans="1:12" ht="26" x14ac:dyDescent="0.3">
      <c r="A1" s="5" t="s">
        <v>69</v>
      </c>
    </row>
    <row r="3" spans="1:12" x14ac:dyDescent="0.2">
      <c r="A3" s="8" t="s">
        <v>70</v>
      </c>
      <c r="B3" s="8"/>
      <c r="D3" s="6" t="s">
        <v>71</v>
      </c>
      <c r="E3" s="6"/>
      <c r="G3" s="10" t="s">
        <v>72</v>
      </c>
      <c r="H3" s="10"/>
      <c r="I3" s="10"/>
      <c r="K3" s="13" t="s">
        <v>75</v>
      </c>
      <c r="L3" s="13">
        <v>10</v>
      </c>
    </row>
    <row r="4" spans="1:12" x14ac:dyDescent="0.2">
      <c r="A4" s="8"/>
      <c r="B4" s="8"/>
      <c r="D4" s="6"/>
      <c r="E4" s="6"/>
      <c r="G4" s="10"/>
      <c r="H4" s="10"/>
      <c r="I4" s="10"/>
      <c r="K4" s="13" t="s">
        <v>76</v>
      </c>
      <c r="L4" s="13">
        <v>14</v>
      </c>
    </row>
    <row r="5" spans="1:12" x14ac:dyDescent="0.2">
      <c r="A5" s="8" t="s">
        <v>51</v>
      </c>
      <c r="B5" s="8">
        <f>UUCP!B2</f>
        <v>0</v>
      </c>
      <c r="D5" s="6" t="s">
        <v>53</v>
      </c>
      <c r="E5" s="6">
        <f>SUM('Tech factors'!E2:E14)</f>
        <v>0</v>
      </c>
      <c r="G5" s="10" t="s">
        <v>58</v>
      </c>
      <c r="H5" s="10">
        <f>COUNTIF('Environmental factos'!D2:D7,"&lt;3")</f>
        <v>0</v>
      </c>
      <c r="I5" s="10"/>
      <c r="K5" s="13" t="s">
        <v>77</v>
      </c>
      <c r="L5" s="13">
        <v>18</v>
      </c>
    </row>
    <row r="6" spans="1:12" x14ac:dyDescent="0.2">
      <c r="A6" s="8" t="s">
        <v>52</v>
      </c>
      <c r="B6" s="8" t="str">
        <f>UUCP!D2</f>
        <v/>
      </c>
      <c r="D6" s="6" t="s">
        <v>56</v>
      </c>
      <c r="E6" s="7">
        <f>0.6+0.01*E5</f>
        <v>0.6</v>
      </c>
      <c r="G6" s="10" t="s">
        <v>59</v>
      </c>
      <c r="H6" s="10">
        <f>COUNTIF('Environmental factos'!D8:D9,"&gt;3")</f>
        <v>0</v>
      </c>
      <c r="I6" s="10"/>
    </row>
    <row r="7" spans="1:12" x14ac:dyDescent="0.2">
      <c r="A7" s="8"/>
      <c r="B7" s="8"/>
      <c r="D7" s="6"/>
      <c r="E7" s="6"/>
      <c r="G7" s="10" t="s">
        <v>60</v>
      </c>
      <c r="H7" s="10">
        <f>SUM(H5:H6)</f>
        <v>0</v>
      </c>
      <c r="I7" s="10"/>
    </row>
    <row r="8" spans="1:12" x14ac:dyDescent="0.2">
      <c r="A8" s="8" t="s">
        <v>50</v>
      </c>
      <c r="B8" s="9">
        <f>SUM(B5:B6)</f>
        <v>0</v>
      </c>
      <c r="D8" s="6" t="s">
        <v>54</v>
      </c>
      <c r="E8" s="6">
        <f>SUM('Environmental factos'!E2:E9)</f>
        <v>0</v>
      </c>
      <c r="G8" s="10"/>
      <c r="H8" s="10"/>
      <c r="I8" s="10"/>
    </row>
    <row r="9" spans="1:12" x14ac:dyDescent="0.2">
      <c r="D9" s="6" t="s">
        <v>55</v>
      </c>
      <c r="E9" s="7">
        <f>1.4+(-0.03*E8)</f>
        <v>1.4</v>
      </c>
      <c r="G9" s="10" t="s">
        <v>61</v>
      </c>
      <c r="H9" s="10">
        <f>IF(H7&lt;=2,L3,IF(H7&lt;=4,L4,L5))</f>
        <v>10</v>
      </c>
      <c r="I9" s="10" t="s">
        <v>62</v>
      </c>
    </row>
    <row r="12" spans="1:12" x14ac:dyDescent="0.2">
      <c r="A12" s="1" t="s">
        <v>57</v>
      </c>
      <c r="B12" s="3">
        <f>B8*E6*E9</f>
        <v>0</v>
      </c>
    </row>
    <row r="14" spans="1:12" x14ac:dyDescent="0.2">
      <c r="A14" s="1" t="s">
        <v>63</v>
      </c>
      <c r="B14" s="3">
        <f>B12*H9</f>
        <v>0</v>
      </c>
      <c r="C14" t="s">
        <v>67</v>
      </c>
    </row>
    <row r="15" spans="1:12" x14ac:dyDescent="0.2">
      <c r="A15" s="1"/>
      <c r="B15" s="11" t="s">
        <v>73</v>
      </c>
    </row>
    <row r="16" spans="1:12" x14ac:dyDescent="0.2">
      <c r="B16" s="11">
        <f>B14/8</f>
        <v>0</v>
      </c>
      <c r="C16" s="12" t="s">
        <v>68</v>
      </c>
    </row>
    <row r="18" spans="1:3" x14ac:dyDescent="0.2">
      <c r="A18" s="1" t="s">
        <v>65</v>
      </c>
      <c r="B18" s="14"/>
      <c r="C18" t="s">
        <v>64</v>
      </c>
    </row>
    <row r="20" spans="1:3" x14ac:dyDescent="0.2">
      <c r="A20" s="1" t="s">
        <v>66</v>
      </c>
      <c r="B20" s="4">
        <f>B14/8*B18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UUCP</vt:lpstr>
      <vt:lpstr>Tech factors</vt:lpstr>
      <vt:lpstr>Environmental factos</vt:lpstr>
      <vt:lpstr>Effort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Torchiano</dc:creator>
  <cp:lastModifiedBy>Microsoft Office User</cp:lastModifiedBy>
  <dcterms:created xsi:type="dcterms:W3CDTF">2019-12-17T10:09:02Z</dcterms:created>
  <dcterms:modified xsi:type="dcterms:W3CDTF">2020-01-08T10:06:39Z</dcterms:modified>
</cp:coreProperties>
</file>